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10\Desktop\DUYURU\"/>
    </mc:Choice>
  </mc:AlternateContent>
  <xr:revisionPtr revIDLastSave="0" documentId="13_ncr:1_{F05F3C11-F482-4EF3-AF4A-844DB01DE02F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Puantaj" sheetId="5" r:id="rId1"/>
    <sheet name="Sayfa2" sheetId="7" state="hidden" r:id="rId2"/>
    <sheet name="Sayfa1" sheetId="6" state="hidden" r:id="rId3"/>
  </sheets>
  <definedNames>
    <definedName name="AY">Puantaj!$AK$1</definedName>
    <definedName name="günler">Sayfa1!$A$2:$A$8</definedName>
    <definedName name="_xlnm.Print_Area" localSheetId="0">Puantaj!$A$1:$AL$43</definedName>
    <definedName name="YIL">Puantaj!$AK$2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" i="5" l="1"/>
  <c r="AK12" i="5"/>
  <c r="AK14" i="5"/>
  <c r="AK16" i="5"/>
  <c r="AK18" i="5"/>
  <c r="AK20" i="5"/>
  <c r="AK22" i="5"/>
  <c r="AK24" i="5"/>
  <c r="AJ7" i="5"/>
  <c r="AJ8" i="5"/>
  <c r="AK8" i="5" s="1"/>
  <c r="AJ9" i="5"/>
  <c r="AL9" i="5" s="1"/>
  <c r="AJ10" i="5"/>
  <c r="AJ11" i="5"/>
  <c r="AL11" i="5" s="1"/>
  <c r="AJ12" i="5"/>
  <c r="AJ13" i="5"/>
  <c r="AL13" i="5" s="1"/>
  <c r="AJ14" i="5"/>
  <c r="AJ15" i="5"/>
  <c r="AL15" i="5" s="1"/>
  <c r="AJ16" i="5"/>
  <c r="AJ17" i="5"/>
  <c r="AL17" i="5" s="1"/>
  <c r="AJ18" i="5"/>
  <c r="AJ19" i="5"/>
  <c r="AL19" i="5" s="1"/>
  <c r="AJ20" i="5"/>
  <c r="AJ21" i="5"/>
  <c r="AL21" i="5" s="1"/>
  <c r="AJ22" i="5"/>
  <c r="AJ23" i="5"/>
  <c r="AL23" i="5" s="1"/>
  <c r="AJ24" i="5"/>
  <c r="AJ25" i="5"/>
  <c r="AL25" i="5" s="1"/>
  <c r="AJ26" i="5"/>
  <c r="AJ27" i="5"/>
  <c r="AL27" i="5" s="1"/>
  <c r="AJ28" i="5"/>
  <c r="AK28" i="5" s="1"/>
  <c r="AJ29" i="5"/>
  <c r="AL29" i="5" s="1"/>
  <c r="AJ30" i="5"/>
  <c r="AK30" i="5" s="1"/>
  <c r="AJ31" i="5"/>
  <c r="AL31" i="5" s="1"/>
  <c r="AJ32" i="5"/>
  <c r="AK32" i="5" s="1"/>
  <c r="AJ33" i="5"/>
  <c r="AL33" i="5" s="1"/>
  <c r="AK26" i="5" l="1"/>
  <c r="AL26" i="5" s="1"/>
  <c r="AL30" i="5"/>
  <c r="AL22" i="5"/>
  <c r="AL18" i="5"/>
  <c r="AL10" i="5"/>
  <c r="AL32" i="5"/>
  <c r="AL24" i="5"/>
  <c r="AL16" i="5"/>
  <c r="AL8" i="5"/>
  <c r="AL14" i="5"/>
  <c r="AL28" i="5"/>
  <c r="AL20" i="5"/>
  <c r="AL12" i="5"/>
  <c r="AL7" i="5"/>
  <c r="E3" i="5" l="1"/>
  <c r="D36" i="5"/>
  <c r="AJ6" i="5" l="1"/>
  <c r="AK6" i="5" s="1"/>
  <c r="AL6" i="5" l="1"/>
  <c r="AJ34" i="5"/>
  <c r="AC36" i="5" l="1"/>
  <c r="E34" i="5"/>
  <c r="AK34" i="5" l="1"/>
  <c r="E4" i="5" l="1"/>
  <c r="F4" i="5" s="1"/>
  <c r="AL34" i="5"/>
  <c r="F5" i="5" l="1"/>
  <c r="G4" i="5"/>
  <c r="E5" i="5"/>
  <c r="K34" i="5" l="1"/>
  <c r="H4" i="5"/>
  <c r="G5" i="5"/>
  <c r="H5" i="5" l="1"/>
  <c r="I4" i="5"/>
  <c r="I5" i="5" l="1"/>
  <c r="J4" i="5"/>
  <c r="K4" i="5" l="1"/>
  <c r="J5" i="5"/>
  <c r="K5" i="5" l="1"/>
  <c r="L4" i="5"/>
  <c r="M4" i="5" l="1"/>
  <c r="L5" i="5"/>
  <c r="M5" i="5" l="1"/>
  <c r="N4" i="5"/>
  <c r="O4" i="5" l="1"/>
  <c r="N5" i="5"/>
  <c r="O5" i="5" l="1"/>
  <c r="P4" i="5"/>
  <c r="Q4" i="5" l="1"/>
  <c r="P5" i="5"/>
  <c r="Q5" i="5" l="1"/>
  <c r="R4" i="5"/>
  <c r="S4" i="5" l="1"/>
  <c r="R5" i="5"/>
  <c r="S5" i="5" l="1"/>
  <c r="T4" i="5"/>
  <c r="U4" i="5" l="1"/>
  <c r="T5" i="5"/>
  <c r="U5" i="5" l="1"/>
  <c r="V4" i="5"/>
  <c r="W4" i="5" l="1"/>
  <c r="V5" i="5"/>
  <c r="W5" i="5" l="1"/>
  <c r="X4" i="5"/>
  <c r="X5" i="5" l="1"/>
  <c r="Y4" i="5"/>
  <c r="Y5" i="5" l="1"/>
  <c r="Z4" i="5"/>
  <c r="AA4" i="5" l="1"/>
  <c r="Z5" i="5"/>
  <c r="AA5" i="5" l="1"/>
  <c r="AB4" i="5"/>
  <c r="AC4" i="5" l="1"/>
  <c r="AB5" i="5"/>
  <c r="AC5" i="5" l="1"/>
  <c r="AD4" i="5"/>
  <c r="AE4" i="5" l="1"/>
  <c r="AD5" i="5"/>
  <c r="AF4" i="5" l="1"/>
  <c r="AE5" i="5"/>
  <c r="AG4" i="5" l="1"/>
  <c r="S38" i="5"/>
  <c r="AF5" i="5"/>
  <c r="AH4" i="5" l="1"/>
  <c r="AG5" i="5"/>
  <c r="AH5" i="5" l="1"/>
  <c r="AI4" i="5"/>
  <c r="AI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RIFAT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2"/>
          </rPr>
          <t>ÖRNEK:
13.01.32.62 - 801</t>
        </r>
      </text>
    </comment>
  </commentList>
</comments>
</file>

<file path=xl/sharedStrings.xml><?xml version="1.0" encoding="utf-8"?>
<sst xmlns="http://schemas.openxmlformats.org/spreadsheetml/2006/main" count="44" uniqueCount="43">
  <si>
    <t>TOPLAM</t>
  </si>
  <si>
    <t>ÖĞRETMENİN</t>
  </si>
  <si>
    <t>S. N.</t>
  </si>
  <si>
    <t>saat ek ders okutulmuştur.</t>
  </si>
  <si>
    <t>İMZASI</t>
  </si>
  <si>
    <t xml:space="preserve">AİT OLDUĞU AY: </t>
  </si>
  <si>
    <t xml:space="preserve">BÜTÇE YILI:  </t>
  </si>
  <si>
    <t>DÜZENLEYEN:</t>
  </si>
  <si>
    <t>HAFTANIN GÜNLERİ</t>
  </si>
  <si>
    <t>Pzt</t>
  </si>
  <si>
    <t>Sal</t>
  </si>
  <si>
    <t>Çar</t>
  </si>
  <si>
    <t>Per</t>
  </si>
  <si>
    <t>Cum</t>
  </si>
  <si>
    <t>Cmt</t>
  </si>
  <si>
    <t>Paz</t>
  </si>
  <si>
    <t xml:space="preserve"> ayında toplam 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</si>
  <si>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</si>
  <si>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</si>
  <si>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</si>
  <si>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</si>
  <si>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</si>
  <si>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</si>
  <si>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</si>
  <si>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</si>
  <si>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</si>
  <si>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</si>
  <si>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</si>
  <si>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</si>
  <si>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 xml:space="preserve">    ÜCRETLİ ÖĞRETMEN EK DERS ÜCRETİ ÇİZELGESİ</t>
  </si>
  <si>
    <t>IBAN NO</t>
  </si>
  <si>
    <t>AYLAR</t>
  </si>
  <si>
    <t>GENEL TOPLAM</t>
  </si>
  <si>
    <t>ONAYLAYAN</t>
  </si>
  <si>
    <t>ADI VE SOYADI 
TC KİMLİK NO</t>
  </si>
  <si>
    <t>ADI SOYADI</t>
  </si>
  <si>
    <t>UNVANI</t>
  </si>
  <si>
    <t>Yukarda belirtilen görevlilerce</t>
  </si>
  <si>
    <t>BRANŞI
DYK GÖREVİ (VARSA)
DİĞER GÖREV (VARSA)</t>
  </si>
  <si>
    <t>SINIF ÖĞRETMENLİĞİ</t>
  </si>
  <si>
    <t>2 SAATE 1 SAAT İLAVE ÜCRET</t>
  </si>
  <si>
    <t>DYK</t>
  </si>
  <si>
    <t>…............................................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</si>
</sst>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8"/>
      <color indexed="81"/>
      <name val="Tahoma"/>
      <family val="2"/>
      <charset val="162"/>
    </font>
    <font>
      <sz val="2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9" fillId="0" borderId="1" xfId="0" applyFont="1" applyBorder="1"/>
    <xf numFmtId="0" fontId="9" fillId="0" borderId="7" xfId="0" applyFont="1" applyBorder="1"/>
    <xf numFmtId="0" fontId="9" fillId="0" borderId="0" xfId="0" applyFont="1"/>
    <xf numFmtId="0" fontId="8" fillId="0" borderId="2" xfId="0" applyFont="1" applyBorder="1"/>
    <xf numFmtId="0" fontId="8" fillId="0" borderId="8" xfId="0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0" borderId="5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14" fontId="13" fillId="2" borderId="6" xfId="0" applyNumberFormat="1" applyFont="1" applyFill="1" applyBorder="1" applyAlignment="1">
      <alignment horizontal="center" vertical="center" textRotation="90"/>
    </xf>
    <xf numFmtId="0" fontId="13" fillId="2" borderId="23" xfId="0" applyFont="1" applyFill="1" applyBorder="1" applyAlignment="1">
      <alignment horizontal="center" vertical="center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 shrinkToFit="1"/>
    </xf>
    <xf numFmtId="1" fontId="10" fillId="0" borderId="20" xfId="0" applyNumberFormat="1" applyFont="1" applyBorder="1" applyAlignment="1">
      <alignment vertical="center" shrinkToFit="1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shrinkToFit="1"/>
    </xf>
    <xf numFmtId="1" fontId="10" fillId="0" borderId="26" xfId="0" applyNumberFormat="1" applyFont="1" applyBorder="1" applyAlignment="1">
      <alignment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 shrinkToFit="1"/>
    </xf>
    <xf numFmtId="1" fontId="10" fillId="0" borderId="17" xfId="0" applyNumberFormat="1" applyFont="1" applyBorder="1" applyAlignment="1">
      <alignment vertical="center" shrinkToFit="1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shrinkToFit="1"/>
    </xf>
    <xf numFmtId="1" fontId="10" fillId="0" borderId="25" xfId="0" applyNumberFormat="1" applyFont="1" applyBorder="1" applyAlignment="1">
      <alignment vertical="center" shrinkToFit="1"/>
    </xf>
    <xf numFmtId="0" fontId="10" fillId="0" borderId="0" xfId="0" applyFont="1"/>
    <xf numFmtId="17" fontId="10" fillId="0" borderId="0" xfId="0" applyNumberFormat="1" applyFont="1"/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1" fontId="10" fillId="0" borderId="13" xfId="0" applyNumberFormat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28" xfId="0" applyFont="1" applyBorder="1" applyAlignment="1" applyProtection="1">
      <alignment horizontal="left" vertical="center" wrapText="1" shrinkToFit="1"/>
      <protection locked="0"/>
    </xf>
    <xf numFmtId="0" fontId="13" fillId="0" borderId="24" xfId="0" applyFont="1" applyBorder="1" applyAlignment="1" applyProtection="1">
      <alignment horizontal="left" vertical="center" wrapText="1" shrinkToFit="1"/>
      <protection locked="0"/>
    </xf>
    <xf numFmtId="0" fontId="13" fillId="0" borderId="28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1" fontId="10" fillId="0" borderId="28" xfId="0" applyNumberFormat="1" applyFont="1" applyBorder="1" applyAlignment="1">
      <alignment horizontal="center" vertical="center" shrinkToFit="1"/>
    </xf>
    <xf numFmtId="1" fontId="10" fillId="0" borderId="24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 wrapText="1" shrinkToFit="1"/>
      <protection locked="0"/>
    </xf>
    <xf numFmtId="0" fontId="10" fillId="0" borderId="23" xfId="0" applyFont="1" applyBorder="1" applyAlignment="1" applyProtection="1">
      <alignment horizontal="left" vertical="center" wrapText="1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 wrapText="1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8" xfId="0" applyFont="1" applyBorder="1" applyAlignment="1" applyProtection="1">
      <alignment horizontal="left" vertical="center" wrapText="1" shrinkToFit="1"/>
      <protection locked="0"/>
    </xf>
    <xf numFmtId="0" fontId="10" fillId="0" borderId="24" xfId="0" applyFont="1" applyBorder="1" applyAlignment="1" applyProtection="1">
      <alignment horizontal="left" vertical="center" wrapText="1" shrinkToFit="1"/>
      <protection locked="0"/>
    </xf>
    <xf numFmtId="0" fontId="10" fillId="0" borderId="28" xfId="0" applyFont="1" applyBorder="1" applyAlignment="1" applyProtection="1">
      <alignment horizontal="left" vertical="center" shrinkToFit="1"/>
      <protection locked="0"/>
    </xf>
    <xf numFmtId="0" fontId="10" fillId="0" borderId="24" xfId="0" applyFont="1" applyBorder="1" applyAlignment="1" applyProtection="1">
      <alignment horizontal="left" vertical="center" shrinkToFit="1"/>
      <protection locked="0"/>
    </xf>
    <xf numFmtId="0" fontId="13" fillId="0" borderId="13" xfId="0" applyFont="1" applyBorder="1" applyAlignment="1" applyProtection="1">
      <alignment horizontal="left" vertical="center" wrapText="1" shrinkToFit="1"/>
      <protection locked="0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shrinkToFi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30" xfId="0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4"/>
  <sheetViews>
    <sheetView showGridLines="0" tabSelected="1" zoomScale="70" zoomScaleNormal="70" workbookViewId="0">
      <selection activeCell="W11" sqref="W11"/>
    </sheetView>
  </sheetViews>
  <sheetFormatPr defaultRowHeight="12.75" x14ac:dyDescent="0.2"/>
  <cols>
    <col min="1" max="1" width="3.28515625" style="4" bestFit="1" customWidth="1"/>
    <col min="2" max="2" width="22.7109375" style="7" bestFit="1" customWidth="1"/>
    <col min="3" max="3" width="25.42578125" style="7" customWidth="1"/>
    <col min="4" max="4" width="22.28515625" style="7" customWidth="1"/>
    <col min="5" max="35" width="4.42578125" style="7" customWidth="1"/>
    <col min="36" max="36" width="5.140625" style="4" customWidth="1"/>
    <col min="37" max="37" width="5.28515625" style="4" customWidth="1"/>
    <col min="38" max="38" width="5.7109375" style="8" customWidth="1"/>
    <col min="39" max="39" width="8.140625" style="7" hidden="1" customWidth="1"/>
    <col min="40" max="40" width="2" style="7" hidden="1" customWidth="1"/>
    <col min="41" max="16384" width="9.140625" style="7"/>
  </cols>
  <sheetData>
    <row r="1" spans="1:41" ht="33" customHeight="1" thickTop="1" x14ac:dyDescent="0.2">
      <c r="A1" s="110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/>
      <c r="AB1" s="106" t="s">
        <v>5</v>
      </c>
      <c r="AC1" s="107"/>
      <c r="AD1" s="107"/>
      <c r="AE1" s="107"/>
      <c r="AF1" s="107"/>
      <c r="AG1" s="107"/>
      <c r="AH1" s="107"/>
      <c r="AI1" s="107"/>
      <c r="AJ1" s="107"/>
      <c r="AK1" s="100">
        <v>11</v>
      </c>
      <c r="AL1" s="101"/>
      <c r="AM1" s="12"/>
      <c r="AN1" s="13"/>
      <c r="AO1" s="14"/>
    </row>
    <row r="2" spans="1:41" s="9" customFormat="1" ht="34.5" customHeight="1" thickBot="1" x14ac:dyDescent="0.25">
      <c r="A2" s="108" t="s">
        <v>42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4" t="s">
        <v>6</v>
      </c>
      <c r="AC2" s="105"/>
      <c r="AD2" s="105"/>
      <c r="AE2" s="105"/>
      <c r="AF2" s="105"/>
      <c r="AG2" s="105"/>
      <c r="AH2" s="105"/>
      <c r="AI2" s="105"/>
      <c r="AJ2" s="105"/>
      <c r="AK2" s="102">
        <v>2024</v>
      </c>
      <c r="AL2" s="103"/>
      <c r="AM2" s="15"/>
      <c r="AN2" s="16"/>
      <c r="AO2" s="17"/>
    </row>
    <row r="3" spans="1:41" s="11" customFormat="1" ht="20.25" customHeight="1" x14ac:dyDescent="0.2">
      <c r="A3" s="113" t="s">
        <v>2</v>
      </c>
      <c r="B3" s="127" t="s">
        <v>1</v>
      </c>
      <c r="C3" s="127"/>
      <c r="D3" s="127"/>
      <c r="E3" s="122" t="str">
        <f>VLOOKUP(AY,Sayfa2!A1:B13,2,FALSE)</f>
        <v>KASIM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4"/>
      <c r="AJ3" s="116" t="s">
        <v>0</v>
      </c>
      <c r="AK3" s="116" t="s">
        <v>40</v>
      </c>
      <c r="AL3" s="119" t="s">
        <v>32</v>
      </c>
      <c r="AM3" s="18"/>
      <c r="AN3" s="19"/>
      <c r="AO3" s="20"/>
    </row>
    <row r="4" spans="1:41" s="9" customFormat="1" ht="69" customHeight="1" x14ac:dyDescent="0.2">
      <c r="A4" s="114"/>
      <c r="B4" s="125" t="s">
        <v>34</v>
      </c>
      <c r="C4" s="128" t="s">
        <v>30</v>
      </c>
      <c r="D4" s="128" t="s">
        <v>38</v>
      </c>
      <c r="E4" s="34">
        <f>DATE(YIL,AY,1)</f>
        <v>45597</v>
      </c>
      <c r="F4" s="34">
        <f>E4+1</f>
        <v>45598</v>
      </c>
      <c r="G4" s="34">
        <f t="shared" ref="G4:AF4" si="0">F4+1</f>
        <v>45599</v>
      </c>
      <c r="H4" s="34">
        <f t="shared" si="0"/>
        <v>45600</v>
      </c>
      <c r="I4" s="34">
        <f t="shared" si="0"/>
        <v>45601</v>
      </c>
      <c r="J4" s="34">
        <f t="shared" si="0"/>
        <v>45602</v>
      </c>
      <c r="K4" s="34">
        <f t="shared" si="0"/>
        <v>45603</v>
      </c>
      <c r="L4" s="34">
        <f t="shared" si="0"/>
        <v>45604</v>
      </c>
      <c r="M4" s="34">
        <f t="shared" si="0"/>
        <v>45605</v>
      </c>
      <c r="N4" s="34">
        <f t="shared" si="0"/>
        <v>45606</v>
      </c>
      <c r="O4" s="34">
        <f t="shared" si="0"/>
        <v>45607</v>
      </c>
      <c r="P4" s="34">
        <f t="shared" si="0"/>
        <v>45608</v>
      </c>
      <c r="Q4" s="34">
        <f t="shared" si="0"/>
        <v>45609</v>
      </c>
      <c r="R4" s="34">
        <f t="shared" si="0"/>
        <v>45610</v>
      </c>
      <c r="S4" s="34">
        <f t="shared" si="0"/>
        <v>45611</v>
      </c>
      <c r="T4" s="34">
        <f t="shared" si="0"/>
        <v>45612</v>
      </c>
      <c r="U4" s="34">
        <f t="shared" si="0"/>
        <v>45613</v>
      </c>
      <c r="V4" s="34">
        <f t="shared" si="0"/>
        <v>45614</v>
      </c>
      <c r="W4" s="34">
        <f t="shared" si="0"/>
        <v>45615</v>
      </c>
      <c r="X4" s="34">
        <f t="shared" si="0"/>
        <v>45616</v>
      </c>
      <c r="Y4" s="34">
        <f t="shared" si="0"/>
        <v>45617</v>
      </c>
      <c r="Z4" s="34">
        <f t="shared" si="0"/>
        <v>45618</v>
      </c>
      <c r="AA4" s="34">
        <f t="shared" si="0"/>
        <v>45619</v>
      </c>
      <c r="AB4" s="34">
        <f t="shared" si="0"/>
        <v>45620</v>
      </c>
      <c r="AC4" s="34">
        <f t="shared" si="0"/>
        <v>45621</v>
      </c>
      <c r="AD4" s="34">
        <f t="shared" si="0"/>
        <v>45622</v>
      </c>
      <c r="AE4" s="34">
        <f t="shared" si="0"/>
        <v>45623</v>
      </c>
      <c r="AF4" s="34">
        <f t="shared" si="0"/>
        <v>45624</v>
      </c>
      <c r="AG4" s="34">
        <f>IFERROR(IF(MONTH(AF4+1)&lt;&gt;AY,"",AF4+1),"")</f>
        <v>45625</v>
      </c>
      <c r="AH4" s="34">
        <f>IFERROR(IF(MONTH(AG4+1)&lt;&gt;AY,"",AG4+1),"")</f>
        <v>45626</v>
      </c>
      <c r="AI4" s="34" t="str">
        <f>IFERROR(IF(MONTH(AH4+1)&lt;&gt;AY,"",AH4+1),"")</f>
        <v/>
      </c>
      <c r="AJ4" s="117"/>
      <c r="AK4" s="117"/>
      <c r="AL4" s="120"/>
      <c r="AM4" s="21"/>
      <c r="AN4" s="22"/>
      <c r="AO4" s="17"/>
    </row>
    <row r="5" spans="1:41" s="9" customFormat="1" ht="26.25" customHeight="1" thickBot="1" x14ac:dyDescent="0.25">
      <c r="A5" s="115"/>
      <c r="B5" s="126"/>
      <c r="C5" s="129"/>
      <c r="D5" s="129"/>
      <c r="E5" s="35" t="str">
        <f t="shared" ref="E5:AF5" si="1">INDEX(günler,WEEKDAY(E4,2))</f>
        <v>Cum</v>
      </c>
      <c r="F5" s="35" t="str">
        <f t="shared" si="1"/>
        <v>Cmt</v>
      </c>
      <c r="G5" s="35" t="str">
        <f t="shared" si="1"/>
        <v>Paz</v>
      </c>
      <c r="H5" s="35" t="str">
        <f t="shared" si="1"/>
        <v>Pzt</v>
      </c>
      <c r="I5" s="35" t="str">
        <f t="shared" si="1"/>
        <v>Sal</v>
      </c>
      <c r="J5" s="35" t="str">
        <f t="shared" si="1"/>
        <v>Çar</v>
      </c>
      <c r="K5" s="35" t="str">
        <f t="shared" si="1"/>
        <v>Per</v>
      </c>
      <c r="L5" s="35" t="str">
        <f t="shared" si="1"/>
        <v>Cum</v>
      </c>
      <c r="M5" s="35" t="str">
        <f t="shared" si="1"/>
        <v>Cmt</v>
      </c>
      <c r="N5" s="35" t="str">
        <f t="shared" si="1"/>
        <v>Paz</v>
      </c>
      <c r="O5" s="35" t="str">
        <f t="shared" si="1"/>
        <v>Pzt</v>
      </c>
      <c r="P5" s="35" t="str">
        <f t="shared" si="1"/>
        <v>Sal</v>
      </c>
      <c r="Q5" s="35" t="str">
        <f t="shared" si="1"/>
        <v>Çar</v>
      </c>
      <c r="R5" s="35" t="str">
        <f t="shared" si="1"/>
        <v>Per</v>
      </c>
      <c r="S5" s="35" t="str">
        <f t="shared" si="1"/>
        <v>Cum</v>
      </c>
      <c r="T5" s="35" t="str">
        <f t="shared" si="1"/>
        <v>Cmt</v>
      </c>
      <c r="U5" s="35" t="str">
        <f t="shared" si="1"/>
        <v>Paz</v>
      </c>
      <c r="V5" s="35" t="str">
        <f t="shared" si="1"/>
        <v>Pzt</v>
      </c>
      <c r="W5" s="35" t="str">
        <f t="shared" si="1"/>
        <v>Sal</v>
      </c>
      <c r="X5" s="35" t="str">
        <f t="shared" si="1"/>
        <v>Çar</v>
      </c>
      <c r="Y5" s="35" t="str">
        <f t="shared" si="1"/>
        <v>Per</v>
      </c>
      <c r="Z5" s="35" t="str">
        <f t="shared" si="1"/>
        <v>Cum</v>
      </c>
      <c r="AA5" s="35" t="str">
        <f t="shared" si="1"/>
        <v>Cmt</v>
      </c>
      <c r="AB5" s="35" t="str">
        <f t="shared" si="1"/>
        <v>Paz</v>
      </c>
      <c r="AC5" s="35" t="str">
        <f t="shared" si="1"/>
        <v>Pzt</v>
      </c>
      <c r="AD5" s="35" t="str">
        <f t="shared" si="1"/>
        <v>Sal</v>
      </c>
      <c r="AE5" s="35" t="str">
        <f t="shared" si="1"/>
        <v>Çar</v>
      </c>
      <c r="AF5" s="35" t="str">
        <f t="shared" si="1"/>
        <v>Per</v>
      </c>
      <c r="AG5" s="35" t="str">
        <f>IFERROR(INDEX(günler,WEEKDAY(AG4,2)),"")</f>
        <v>Cum</v>
      </c>
      <c r="AH5" s="35" t="str">
        <f>IFERROR(INDEX(günler,WEEKDAY(AH4,2)),"")</f>
        <v>Cmt</v>
      </c>
      <c r="AI5" s="35" t="str">
        <f>IFERROR(INDEX(günler,WEEKDAY(AI4,2)),"")</f>
        <v/>
      </c>
      <c r="AJ5" s="118"/>
      <c r="AK5" s="118"/>
      <c r="AL5" s="121"/>
      <c r="AM5" s="21"/>
      <c r="AN5" s="22"/>
      <c r="AO5" s="17"/>
    </row>
    <row r="6" spans="1:41" s="9" customFormat="1" ht="25.5" customHeight="1" x14ac:dyDescent="0.2">
      <c r="A6" s="85">
        <v>1</v>
      </c>
      <c r="B6" s="92"/>
      <c r="C6" s="93"/>
      <c r="D6" s="66" t="s">
        <v>39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>
        <f>SUM(E6:AI6)</f>
        <v>0</v>
      </c>
      <c r="AK6" s="70">
        <f t="shared" ref="AK6:AK8" si="2">ROUNDDOWN((AJ6+AJ7)/2,0)</f>
        <v>0</v>
      </c>
      <c r="AL6" s="39">
        <f>AJ6+AK6</f>
        <v>0</v>
      </c>
      <c r="AM6" s="21"/>
      <c r="AN6" s="22"/>
      <c r="AO6" s="17"/>
    </row>
    <row r="7" spans="1:41" s="9" customFormat="1" ht="25.5" customHeight="1" thickBot="1" x14ac:dyDescent="0.25">
      <c r="A7" s="85"/>
      <c r="B7" s="92"/>
      <c r="C7" s="93"/>
      <c r="D7" s="67" t="s">
        <v>41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2">
        <f t="shared" ref="AJ7:AJ33" si="3">SUM(E7:AI7)</f>
        <v>0</v>
      </c>
      <c r="AK7" s="70"/>
      <c r="AL7" s="43">
        <f>AJ7</f>
        <v>0</v>
      </c>
      <c r="AM7" s="21"/>
      <c r="AN7" s="22"/>
      <c r="AO7" s="17"/>
    </row>
    <row r="8" spans="1:41" s="10" customFormat="1" ht="25.5" customHeight="1" x14ac:dyDescent="0.2">
      <c r="A8" s="71">
        <v>2</v>
      </c>
      <c r="B8" s="73"/>
      <c r="C8" s="75"/>
      <c r="D8" s="68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>
        <f t="shared" si="3"/>
        <v>0</v>
      </c>
      <c r="AK8" s="77">
        <f t="shared" si="2"/>
        <v>0</v>
      </c>
      <c r="AL8" s="47">
        <f t="shared" ref="AL8" si="4">AJ8+AK8</f>
        <v>0</v>
      </c>
      <c r="AM8" s="23"/>
      <c r="AN8" s="24"/>
      <c r="AO8" s="25"/>
    </row>
    <row r="9" spans="1:41" s="10" customFormat="1" ht="25.5" customHeight="1" thickBot="1" x14ac:dyDescent="0.25">
      <c r="A9" s="72"/>
      <c r="B9" s="74"/>
      <c r="C9" s="76"/>
      <c r="D9" s="6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>
        <f t="shared" si="3"/>
        <v>0</v>
      </c>
      <c r="AK9" s="78"/>
      <c r="AL9" s="51">
        <f t="shared" ref="AL9" si="5">AJ9</f>
        <v>0</v>
      </c>
      <c r="AM9" s="26"/>
      <c r="AN9" s="26"/>
      <c r="AO9" s="25"/>
    </row>
    <row r="10" spans="1:41" s="10" customFormat="1" ht="25.5" customHeight="1" x14ac:dyDescent="0.2">
      <c r="A10" s="85">
        <v>3</v>
      </c>
      <c r="B10" s="92"/>
      <c r="C10" s="93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>
        <f t="shared" si="3"/>
        <v>0</v>
      </c>
      <c r="AK10" s="70">
        <f t="shared" ref="AK10" si="6">ROUNDDOWN((AJ10+AJ11)/2,0)</f>
        <v>0</v>
      </c>
      <c r="AL10" s="39">
        <f t="shared" ref="AL10" si="7">AJ10+AK10</f>
        <v>0</v>
      </c>
      <c r="AM10" s="26"/>
      <c r="AN10" s="26"/>
      <c r="AO10" s="25"/>
    </row>
    <row r="11" spans="1:41" s="10" customFormat="1" ht="25.5" customHeight="1" thickBot="1" x14ac:dyDescent="0.25">
      <c r="A11" s="85"/>
      <c r="B11" s="92"/>
      <c r="C11" s="93"/>
      <c r="D11" s="67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>
        <f t="shared" si="3"/>
        <v>0</v>
      </c>
      <c r="AK11" s="70"/>
      <c r="AL11" s="43">
        <f t="shared" ref="AL11" si="8">AJ11</f>
        <v>0</v>
      </c>
      <c r="AM11" s="26"/>
      <c r="AN11" s="26"/>
      <c r="AO11" s="25"/>
    </row>
    <row r="12" spans="1:41" s="10" customFormat="1" ht="25.5" customHeight="1" x14ac:dyDescent="0.2">
      <c r="A12" s="71">
        <v>4</v>
      </c>
      <c r="B12" s="73"/>
      <c r="C12" s="75"/>
      <c r="D12" s="68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>
        <f t="shared" si="3"/>
        <v>0</v>
      </c>
      <c r="AK12" s="77">
        <f t="shared" ref="AK12" si="9">ROUNDDOWN((AJ12+AJ13)/2,0)</f>
        <v>0</v>
      </c>
      <c r="AL12" s="47">
        <f t="shared" ref="AL12" si="10">AJ12+AK12</f>
        <v>0</v>
      </c>
      <c r="AM12" s="26"/>
      <c r="AN12" s="26"/>
      <c r="AO12" s="25"/>
    </row>
    <row r="13" spans="1:41" s="10" customFormat="1" ht="25.5" customHeight="1" thickBot="1" x14ac:dyDescent="0.25">
      <c r="A13" s="72"/>
      <c r="B13" s="74"/>
      <c r="C13" s="76"/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>
        <f t="shared" si="3"/>
        <v>0</v>
      </c>
      <c r="AK13" s="78"/>
      <c r="AL13" s="51">
        <f t="shared" ref="AL13" si="11">AJ13</f>
        <v>0</v>
      </c>
      <c r="AM13" s="26"/>
      <c r="AN13" s="26"/>
      <c r="AO13" s="25"/>
    </row>
    <row r="14" spans="1:41" s="10" customFormat="1" ht="25.5" customHeight="1" x14ac:dyDescent="0.2">
      <c r="A14" s="85">
        <v>5</v>
      </c>
      <c r="B14" s="92"/>
      <c r="C14" s="93"/>
      <c r="D14" s="6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>
        <f t="shared" si="3"/>
        <v>0</v>
      </c>
      <c r="AK14" s="70">
        <f t="shared" ref="AK14" si="12">ROUNDDOWN((AJ14+AJ15)/2,0)</f>
        <v>0</v>
      </c>
      <c r="AL14" s="39">
        <f t="shared" ref="AL14" si="13">AJ14+AK14</f>
        <v>0</v>
      </c>
      <c r="AM14" s="26"/>
      <c r="AN14" s="26"/>
      <c r="AO14" s="25"/>
    </row>
    <row r="15" spans="1:41" s="10" customFormat="1" ht="25.5" customHeight="1" thickBot="1" x14ac:dyDescent="0.25">
      <c r="A15" s="85"/>
      <c r="B15" s="92"/>
      <c r="C15" s="93"/>
      <c r="D15" s="67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>
        <f t="shared" si="3"/>
        <v>0</v>
      </c>
      <c r="AK15" s="70"/>
      <c r="AL15" s="43">
        <f t="shared" ref="AL15" si="14">AJ15</f>
        <v>0</v>
      </c>
      <c r="AM15" s="26"/>
      <c r="AN15" s="26"/>
      <c r="AO15" s="25"/>
    </row>
    <row r="16" spans="1:41" s="10" customFormat="1" ht="25.5" customHeight="1" x14ac:dyDescent="0.2">
      <c r="A16" s="71">
        <v>6</v>
      </c>
      <c r="B16" s="73"/>
      <c r="C16" s="75"/>
      <c r="D16" s="6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6">
        <f t="shared" si="3"/>
        <v>0</v>
      </c>
      <c r="AK16" s="77">
        <f t="shared" ref="AK16" si="15">ROUNDDOWN((AJ16+AJ17)/2,0)</f>
        <v>0</v>
      </c>
      <c r="AL16" s="47">
        <f t="shared" ref="AL16" si="16">AJ16+AK16</f>
        <v>0</v>
      </c>
      <c r="AM16" s="26"/>
      <c r="AN16" s="26"/>
      <c r="AO16" s="25"/>
    </row>
    <row r="17" spans="1:41" s="10" customFormat="1" ht="25.5" customHeight="1" thickBot="1" x14ac:dyDescent="0.25">
      <c r="A17" s="72"/>
      <c r="B17" s="74"/>
      <c r="C17" s="76"/>
      <c r="D17" s="6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>
        <f t="shared" si="3"/>
        <v>0</v>
      </c>
      <c r="AK17" s="78"/>
      <c r="AL17" s="51">
        <f t="shared" ref="AL17" si="17">AJ17</f>
        <v>0</v>
      </c>
      <c r="AM17" s="26"/>
      <c r="AN17" s="26"/>
      <c r="AO17" s="25"/>
    </row>
    <row r="18" spans="1:41" s="10" customFormat="1" ht="25.5" customHeight="1" x14ac:dyDescent="0.2">
      <c r="A18" s="85">
        <v>7</v>
      </c>
      <c r="B18" s="92"/>
      <c r="C18" s="93"/>
      <c r="D18" s="6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>
        <f t="shared" si="3"/>
        <v>0</v>
      </c>
      <c r="AK18" s="70">
        <f t="shared" ref="AK18" si="18">ROUNDDOWN((AJ18+AJ19)/2,0)</f>
        <v>0</v>
      </c>
      <c r="AL18" s="39">
        <f t="shared" ref="AL18" si="19">AJ18+AK18</f>
        <v>0</v>
      </c>
      <c r="AM18" s="26"/>
      <c r="AN18" s="26"/>
      <c r="AO18" s="25"/>
    </row>
    <row r="19" spans="1:41" s="10" customFormat="1" ht="25.5" customHeight="1" thickBot="1" x14ac:dyDescent="0.25">
      <c r="A19" s="85"/>
      <c r="B19" s="92"/>
      <c r="C19" s="93"/>
      <c r="D19" s="6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2">
        <f t="shared" si="3"/>
        <v>0</v>
      </c>
      <c r="AK19" s="70"/>
      <c r="AL19" s="43">
        <f t="shared" ref="AL19" si="20">AJ19</f>
        <v>0</v>
      </c>
      <c r="AM19" s="26"/>
      <c r="AN19" s="26"/>
      <c r="AO19" s="25"/>
    </row>
    <row r="20" spans="1:41" s="10" customFormat="1" ht="25.5" customHeight="1" x14ac:dyDescent="0.2">
      <c r="A20" s="71">
        <v>8</v>
      </c>
      <c r="B20" s="73"/>
      <c r="C20" s="75"/>
      <c r="D20" s="68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6">
        <f t="shared" si="3"/>
        <v>0</v>
      </c>
      <c r="AK20" s="77">
        <f t="shared" ref="AK20" si="21">ROUNDDOWN((AJ20+AJ21)/2,0)</f>
        <v>0</v>
      </c>
      <c r="AL20" s="47">
        <f t="shared" ref="AL20" si="22">AJ20+AK20</f>
        <v>0</v>
      </c>
      <c r="AM20" s="26"/>
      <c r="AN20" s="26"/>
      <c r="AO20" s="25"/>
    </row>
    <row r="21" spans="1:41" s="10" customFormat="1" ht="25.5" customHeight="1" thickBot="1" x14ac:dyDescent="0.25">
      <c r="A21" s="72"/>
      <c r="B21" s="74"/>
      <c r="C21" s="76"/>
      <c r="D21" s="6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>
        <f t="shared" si="3"/>
        <v>0</v>
      </c>
      <c r="AK21" s="78"/>
      <c r="AL21" s="51">
        <f t="shared" ref="AL21" si="23">AJ21</f>
        <v>0</v>
      </c>
      <c r="AM21" s="26"/>
      <c r="AN21" s="26"/>
      <c r="AO21" s="25"/>
    </row>
    <row r="22" spans="1:41" s="10" customFormat="1" ht="25.5" customHeight="1" x14ac:dyDescent="0.2">
      <c r="A22" s="85">
        <v>9</v>
      </c>
      <c r="B22" s="92"/>
      <c r="C22" s="93"/>
      <c r="D22" s="6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>
        <f t="shared" si="3"/>
        <v>0</v>
      </c>
      <c r="AK22" s="70">
        <f t="shared" ref="AK22" si="24">ROUNDDOWN((AJ22+AJ23)/2,0)</f>
        <v>0</v>
      </c>
      <c r="AL22" s="39">
        <f t="shared" ref="AL22" si="25">AJ22+AK22</f>
        <v>0</v>
      </c>
      <c r="AM22" s="26"/>
      <c r="AN22" s="26"/>
      <c r="AO22" s="25"/>
    </row>
    <row r="23" spans="1:41" s="10" customFormat="1" ht="25.5" customHeight="1" thickBot="1" x14ac:dyDescent="0.25">
      <c r="A23" s="85"/>
      <c r="B23" s="92"/>
      <c r="C23" s="93"/>
      <c r="D23" s="6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>
        <f t="shared" si="3"/>
        <v>0</v>
      </c>
      <c r="AK23" s="70"/>
      <c r="AL23" s="43">
        <f t="shared" ref="AL23" si="26">AJ23</f>
        <v>0</v>
      </c>
      <c r="AM23" s="26"/>
      <c r="AN23" s="26"/>
      <c r="AO23" s="25"/>
    </row>
    <row r="24" spans="1:41" s="10" customFormat="1" ht="25.5" customHeight="1" x14ac:dyDescent="0.2">
      <c r="A24" s="71">
        <v>10</v>
      </c>
      <c r="B24" s="73"/>
      <c r="C24" s="75"/>
      <c r="D24" s="68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6">
        <f t="shared" si="3"/>
        <v>0</v>
      </c>
      <c r="AK24" s="77">
        <f t="shared" ref="AK24" si="27">ROUNDDOWN((AJ24+AJ25)/2,0)</f>
        <v>0</v>
      </c>
      <c r="AL24" s="47">
        <f t="shared" ref="AL24" si="28">AJ24+AK24</f>
        <v>0</v>
      </c>
      <c r="AM24" s="26"/>
      <c r="AN24" s="26"/>
      <c r="AO24" s="25"/>
    </row>
    <row r="25" spans="1:41" s="10" customFormat="1" ht="25.5" customHeight="1" thickBot="1" x14ac:dyDescent="0.25">
      <c r="A25" s="72"/>
      <c r="B25" s="74"/>
      <c r="C25" s="76"/>
      <c r="D25" s="6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>
        <f t="shared" si="3"/>
        <v>0</v>
      </c>
      <c r="AK25" s="78"/>
      <c r="AL25" s="51">
        <f t="shared" ref="AL25" si="29">AJ25</f>
        <v>0</v>
      </c>
      <c r="AM25" s="26"/>
      <c r="AN25" s="26"/>
      <c r="AO25" s="25"/>
    </row>
    <row r="26" spans="1:41" s="10" customFormat="1" ht="17.25" hidden="1" customHeight="1" x14ac:dyDescent="0.2">
      <c r="A26" s="85">
        <v>11</v>
      </c>
      <c r="B26" s="86"/>
      <c r="C26" s="87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>
        <f t="shared" si="3"/>
        <v>0</v>
      </c>
      <c r="AK26" s="70">
        <f t="shared" ref="AK26" si="30">ROUNDDOWN((AJ26+AJ27)/2,0)</f>
        <v>0</v>
      </c>
      <c r="AL26" s="39">
        <f t="shared" ref="AL26" si="31">AJ26+AK26</f>
        <v>0</v>
      </c>
      <c r="AM26" s="26"/>
      <c r="AN26" s="26"/>
      <c r="AO26" s="25"/>
    </row>
    <row r="27" spans="1:41" s="10" customFormat="1" ht="17.25" hidden="1" customHeight="1" thickBot="1" x14ac:dyDescent="0.25">
      <c r="A27" s="85"/>
      <c r="B27" s="86"/>
      <c r="C27" s="87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>
        <f t="shared" si="3"/>
        <v>0</v>
      </c>
      <c r="AK27" s="70"/>
      <c r="AL27" s="43">
        <f t="shared" ref="AL27" si="32">AJ27</f>
        <v>0</v>
      </c>
      <c r="AM27" s="26"/>
      <c r="AN27" s="26"/>
      <c r="AO27" s="25"/>
    </row>
    <row r="28" spans="1:41" s="10" customFormat="1" ht="17.25" hidden="1" customHeight="1" x14ac:dyDescent="0.2">
      <c r="A28" s="71">
        <v>12</v>
      </c>
      <c r="B28" s="88"/>
      <c r="C28" s="90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>
        <f t="shared" si="3"/>
        <v>0</v>
      </c>
      <c r="AK28" s="77">
        <f t="shared" ref="AK28" si="33">ROUNDDOWN((AJ28+AJ29)/2,0)</f>
        <v>0</v>
      </c>
      <c r="AL28" s="47">
        <f t="shared" ref="AL28" si="34">AJ28+AK28</f>
        <v>0</v>
      </c>
      <c r="AM28" s="26"/>
      <c r="AN28" s="26"/>
      <c r="AO28" s="25"/>
    </row>
    <row r="29" spans="1:41" s="10" customFormat="1" ht="17.25" hidden="1" customHeight="1" thickBot="1" x14ac:dyDescent="0.25">
      <c r="A29" s="72"/>
      <c r="B29" s="89"/>
      <c r="C29" s="91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>
        <f t="shared" si="3"/>
        <v>0</v>
      </c>
      <c r="AK29" s="78"/>
      <c r="AL29" s="51">
        <f t="shared" ref="AL29" si="35">AJ29</f>
        <v>0</v>
      </c>
      <c r="AM29" s="26"/>
      <c r="AN29" s="26"/>
      <c r="AO29" s="25"/>
    </row>
    <row r="30" spans="1:41" s="10" customFormat="1" ht="17.25" hidden="1" customHeight="1" x14ac:dyDescent="0.2">
      <c r="A30" s="85">
        <v>13</v>
      </c>
      <c r="B30" s="86"/>
      <c r="C30" s="87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>
        <f t="shared" si="3"/>
        <v>0</v>
      </c>
      <c r="AK30" s="70">
        <f t="shared" ref="AK30" si="36">ROUNDDOWN((AJ30+AJ31)/2,0)</f>
        <v>0</v>
      </c>
      <c r="AL30" s="39">
        <f t="shared" ref="AL30" si="37">AJ30+AK30</f>
        <v>0</v>
      </c>
      <c r="AM30" s="26"/>
      <c r="AN30" s="26"/>
      <c r="AO30" s="25"/>
    </row>
    <row r="31" spans="1:41" s="10" customFormat="1" ht="17.25" hidden="1" customHeight="1" thickBot="1" x14ac:dyDescent="0.25">
      <c r="A31" s="85"/>
      <c r="B31" s="86"/>
      <c r="C31" s="87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2">
        <f t="shared" si="3"/>
        <v>0</v>
      </c>
      <c r="AK31" s="70"/>
      <c r="AL31" s="43">
        <f t="shared" ref="AL31" si="38">AJ31</f>
        <v>0</v>
      </c>
      <c r="AM31" s="26"/>
      <c r="AN31" s="26"/>
      <c r="AO31" s="25"/>
    </row>
    <row r="32" spans="1:41" s="10" customFormat="1" ht="17.25" hidden="1" customHeight="1" x14ac:dyDescent="0.2">
      <c r="A32" s="79">
        <v>14</v>
      </c>
      <c r="B32" s="81"/>
      <c r="C32" s="83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>
        <f t="shared" si="3"/>
        <v>0</v>
      </c>
      <c r="AK32" s="77">
        <f t="shared" ref="AK32" si="39">ROUNDDOWN((AJ32+AJ33)/2,0)</f>
        <v>0</v>
      </c>
      <c r="AL32" s="47">
        <f t="shared" ref="AL32" si="40">AJ32+AK32</f>
        <v>0</v>
      </c>
      <c r="AM32" s="26"/>
      <c r="AN32" s="26"/>
      <c r="AO32" s="25"/>
    </row>
    <row r="33" spans="1:41" s="10" customFormat="1" ht="17.25" hidden="1" customHeight="1" thickBot="1" x14ac:dyDescent="0.25">
      <c r="A33" s="80"/>
      <c r="B33" s="82"/>
      <c r="C33" s="84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50">
        <f t="shared" si="3"/>
        <v>0</v>
      </c>
      <c r="AK33" s="78"/>
      <c r="AL33" s="51">
        <f t="shared" ref="AL33" si="41">AJ33</f>
        <v>0</v>
      </c>
      <c r="AM33" s="26"/>
      <c r="AN33" s="26"/>
      <c r="AO33" s="25"/>
    </row>
    <row r="34" spans="1:41" s="9" customFormat="1" ht="27.75" customHeight="1" thickBot="1" x14ac:dyDescent="0.3">
      <c r="A34" s="52"/>
      <c r="B34" s="52"/>
      <c r="C34" s="97" t="s">
        <v>37</v>
      </c>
      <c r="D34" s="97"/>
      <c r="E34" s="53" t="str">
        <f>E3</f>
        <v>KASIM</v>
      </c>
      <c r="F34" s="53"/>
      <c r="G34" s="52" t="s">
        <v>16</v>
      </c>
      <c r="H34" s="52"/>
      <c r="I34" s="52"/>
      <c r="J34" s="52"/>
      <c r="K34" s="99">
        <f>AL34</f>
        <v>0</v>
      </c>
      <c r="L34" s="99"/>
      <c r="M34" s="99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95" t="s">
        <v>0</v>
      </c>
      <c r="AD34" s="96"/>
      <c r="AE34" s="96"/>
      <c r="AF34" s="96"/>
      <c r="AG34" s="96"/>
      <c r="AH34" s="96"/>
      <c r="AI34" s="96"/>
      <c r="AJ34" s="54">
        <f>SUM(AJ6:AJ33)</f>
        <v>0</v>
      </c>
      <c r="AK34" s="54">
        <f>SUM(AK6:AK33)</f>
        <v>0</v>
      </c>
      <c r="AL34" s="55">
        <f>SUM(AL6:AL33)</f>
        <v>0</v>
      </c>
      <c r="AM34" s="27"/>
      <c r="AN34" s="27"/>
      <c r="AO34" s="17"/>
    </row>
    <row r="35" spans="1:41" s="9" customFormat="1" ht="24" customHeight="1" x14ac:dyDescent="0.25">
      <c r="A35" s="28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94"/>
      <c r="T35" s="94"/>
      <c r="U35" s="94"/>
      <c r="V35" s="94"/>
      <c r="W35" s="94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28"/>
      <c r="AK35" s="28"/>
      <c r="AL35" s="56"/>
      <c r="AM35" s="17"/>
      <c r="AN35" s="17"/>
      <c r="AO35" s="17"/>
    </row>
    <row r="36" spans="1:41" s="9" customFormat="1" ht="19.5" customHeight="1" x14ac:dyDescent="0.25">
      <c r="A36" s="28"/>
      <c r="B36" s="52"/>
      <c r="C36" s="52"/>
      <c r="D36" s="57">
        <f ca="1">TODAY()</f>
        <v>45621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98">
        <f ca="1">TODAY()</f>
        <v>45621</v>
      </c>
      <c r="AD36" s="98"/>
      <c r="AE36" s="98"/>
      <c r="AF36" s="98"/>
      <c r="AG36" s="98"/>
      <c r="AH36" s="98"/>
      <c r="AI36" s="98"/>
      <c r="AJ36" s="28"/>
      <c r="AK36" s="28"/>
      <c r="AL36" s="56"/>
      <c r="AM36" s="17"/>
      <c r="AN36" s="17"/>
      <c r="AO36" s="17"/>
    </row>
    <row r="37" spans="1:41" s="9" customFormat="1" ht="19.5" customHeight="1" x14ac:dyDescent="0.25">
      <c r="A37" s="28"/>
      <c r="B37" s="52"/>
      <c r="C37" s="28"/>
      <c r="D37" s="52" t="s">
        <v>7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94" t="s">
        <v>33</v>
      </c>
      <c r="AC37" s="94"/>
      <c r="AD37" s="94"/>
      <c r="AE37" s="94"/>
      <c r="AF37" s="94"/>
      <c r="AG37" s="94"/>
      <c r="AH37" s="94"/>
      <c r="AI37" s="94"/>
      <c r="AJ37" s="28"/>
      <c r="AK37" s="28"/>
      <c r="AL37" s="56"/>
      <c r="AM37" s="17"/>
      <c r="AN37" s="17"/>
      <c r="AO37" s="17"/>
    </row>
    <row r="38" spans="1:41" s="9" customFormat="1" ht="15.75" x14ac:dyDescent="0.25">
      <c r="A38" s="28"/>
      <c r="B38" s="52"/>
      <c r="C38" s="28"/>
      <c r="D38" s="56"/>
      <c r="E38" s="56"/>
      <c r="F38" s="56"/>
      <c r="G38" s="56"/>
      <c r="H38" s="56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 t="str">
        <f>IFERROR(IF(AF4+1=DATE($AK$2,$AF$4+1,15),"",AF4+1),"")</f>
        <v/>
      </c>
      <c r="T38" s="52"/>
      <c r="U38" s="52"/>
      <c r="V38" s="52"/>
      <c r="W38" s="52"/>
      <c r="X38" s="52"/>
      <c r="Y38" s="52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28"/>
      <c r="AL38" s="56"/>
      <c r="AM38" s="17"/>
      <c r="AN38" s="17"/>
      <c r="AO38" s="17"/>
    </row>
    <row r="39" spans="1:41" s="9" customFormat="1" ht="15.75" x14ac:dyDescent="0.25">
      <c r="A39" s="28"/>
      <c r="B39" s="52"/>
      <c r="C39" s="56" t="s">
        <v>35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9"/>
      <c r="AK39" s="59"/>
      <c r="AL39" s="60"/>
      <c r="AM39" s="17"/>
      <c r="AN39" s="17"/>
      <c r="AO39" s="17"/>
    </row>
    <row r="40" spans="1:41" ht="15.75" x14ac:dyDescent="0.25">
      <c r="A40" s="61"/>
      <c r="B40" s="62"/>
      <c r="C40" s="56" t="s">
        <v>36</v>
      </c>
      <c r="D40" s="63"/>
      <c r="E40" s="58"/>
      <c r="F40" s="58"/>
      <c r="G40" s="58"/>
      <c r="H40" s="58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4"/>
      <c r="AK40" s="64"/>
      <c r="AL40" s="65"/>
      <c r="AM40" s="14"/>
      <c r="AN40" s="14"/>
      <c r="AO40" s="14"/>
    </row>
    <row r="41" spans="1:41" x14ac:dyDescent="0.2">
      <c r="A41" s="30"/>
      <c r="B41" s="14"/>
      <c r="C41" s="29" t="s">
        <v>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 s="32"/>
      <c r="AL41" s="33"/>
      <c r="AM41" s="14"/>
      <c r="AN41" s="14"/>
      <c r="AO41" s="14"/>
    </row>
    <row r="42" spans="1:41" x14ac:dyDescent="0.2">
      <c r="A42" s="30"/>
      <c r="B42" s="14"/>
      <c r="C42" s="1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 s="32"/>
      <c r="AL42" s="33"/>
      <c r="AM42" s="14"/>
      <c r="AN42" s="14"/>
      <c r="AO42" s="14"/>
    </row>
    <row r="43" spans="1:41" x14ac:dyDescent="0.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"/>
      <c r="AK43" s="2"/>
      <c r="AL43" s="3"/>
    </row>
    <row r="44" spans="1:41" ht="26.25" x14ac:dyDescent="0.4"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</sheetData>
  <sheetProtection algorithmName="SHA-512" hashValue="JxjsrwB7quOjWp7mcykspKlcLMJAmPgNAKyJXNdIQAx/DOHyygT3O3MzmVdvKDLQEPrcrhVZ1M/e2/r+QrPyKQ==" saltValue="9Z8lKNm0VR1Z58hoRFUHsQ==" spinCount="100000" sheet="1" objects="1" scenarios="1"/>
  <protectedRanges>
    <protectedRange algorithmName="SHA-512" hashValue="2+d9oQbMsekNJ1YbDisjDdEFuPFnNoB6lfuoqGS1AsWW+QS+OoCLlGMjYVRfAbw5DTtwaoE1Yz7DUwUt67+b9Q==" saltValue="rTtHoF/GnR2CmB3sIKvd6Q==" spinCount="100000" sqref="AB1:AJ2 K34 A34:C40 A1 C1:AA1 A3:AL5 D34:J37 M34:AL37 K35:L37 A32:A33 AJ32:AL33 AJ6:AL31 A6:A31 D6:D33" name="Aralık1"/>
  </protectedRanges>
  <mergeCells count="78">
    <mergeCell ref="A3:A5"/>
    <mergeCell ref="AJ3:AJ5"/>
    <mergeCell ref="AK3:AK5"/>
    <mergeCell ref="AL3:AL5"/>
    <mergeCell ref="E3:AI3"/>
    <mergeCell ref="B4:B5"/>
    <mergeCell ref="B3:D3"/>
    <mergeCell ref="D4:D5"/>
    <mergeCell ref="C4:C5"/>
    <mergeCell ref="AK1:AL1"/>
    <mergeCell ref="AK2:AL2"/>
    <mergeCell ref="AB2:AJ2"/>
    <mergeCell ref="AB1:AJ1"/>
    <mergeCell ref="A2:AA2"/>
    <mergeCell ref="A1:AA1"/>
    <mergeCell ref="B10:B11"/>
    <mergeCell ref="C6:C7"/>
    <mergeCell ref="Z38:AJ38"/>
    <mergeCell ref="AC34:AI34"/>
    <mergeCell ref="AB37:AI37"/>
    <mergeCell ref="S35:W35"/>
    <mergeCell ref="C34:D34"/>
    <mergeCell ref="AC36:AI36"/>
    <mergeCell ref="B6:B7"/>
    <mergeCell ref="B8:B9"/>
    <mergeCell ref="K34:M34"/>
    <mergeCell ref="C22:C23"/>
    <mergeCell ref="A14:A15"/>
    <mergeCell ref="B14:B15"/>
    <mergeCell ref="A6:A7"/>
    <mergeCell ref="B12:B13"/>
    <mergeCell ref="AK6:AK7"/>
    <mergeCell ref="AK8:AK9"/>
    <mergeCell ref="C10:C11"/>
    <mergeCell ref="AK10:AK11"/>
    <mergeCell ref="C14:C15"/>
    <mergeCell ref="AK14:AK15"/>
    <mergeCell ref="A10:A11"/>
    <mergeCell ref="C12:C13"/>
    <mergeCell ref="AK12:AK13"/>
    <mergeCell ref="A8:A9"/>
    <mergeCell ref="A12:A13"/>
    <mergeCell ref="C8:C9"/>
    <mergeCell ref="A16:A17"/>
    <mergeCell ref="B16:B17"/>
    <mergeCell ref="C16:C17"/>
    <mergeCell ref="AK16:AK17"/>
    <mergeCell ref="C26:C27"/>
    <mergeCell ref="AK26:AK27"/>
    <mergeCell ref="A18:A19"/>
    <mergeCell ref="B18:B19"/>
    <mergeCell ref="C18:C19"/>
    <mergeCell ref="AK18:AK19"/>
    <mergeCell ref="A20:A21"/>
    <mergeCell ref="B20:B21"/>
    <mergeCell ref="C20:C21"/>
    <mergeCell ref="AK20:AK21"/>
    <mergeCell ref="A22:A23"/>
    <mergeCell ref="B22:B23"/>
    <mergeCell ref="A28:A29"/>
    <mergeCell ref="B28:B29"/>
    <mergeCell ref="C28:C29"/>
    <mergeCell ref="AK28:AK29"/>
    <mergeCell ref="A26:A27"/>
    <mergeCell ref="B26:B27"/>
    <mergeCell ref="AK30:AK31"/>
    <mergeCell ref="A32:A33"/>
    <mergeCell ref="B32:B33"/>
    <mergeCell ref="C32:C33"/>
    <mergeCell ref="AK32:AK33"/>
    <mergeCell ref="A30:A31"/>
    <mergeCell ref="B30:B31"/>
    <mergeCell ref="C30:C31"/>
    <mergeCell ref="AK22:AK23"/>
    <mergeCell ref="A24:A25"/>
    <mergeCell ref="B24:B25"/>
    <mergeCell ref="C24:C25"/>
    <mergeCell ref="AK24:AK25"/>
  </mergeCells>
  <phoneticPr fontId="0" type="noConversion"/>
  <conditionalFormatting sqref="E6:R7">
    <cfRule type="expression" dxfId="5" priority="7808" stopIfTrue="1">
      <formula>OR(E$5="CMT",E$5="PAZ")</formula>
    </cfRule>
  </conditionalFormatting>
  <conditionalFormatting sqref="E4:AI5 E8:O8">
    <cfRule type="expression" dxfId="4" priority="19298" stopIfTrue="1">
      <formula>OR(E$5="CMT",E$5="PAZ")</formula>
    </cfRule>
  </conditionalFormatting>
  <conditionalFormatting sqref="E9:AI33">
    <cfRule type="expression" dxfId="3" priority="599" stopIfTrue="1">
      <formula>OR(E$5="CMT",E$5="PAZ")</formula>
    </cfRule>
  </conditionalFormatting>
  <conditionalFormatting sqref="P6:AI8">
    <cfRule type="expression" dxfId="2" priority="1" stopIfTrue="1">
      <formula>OR(P$5="CMT",P$5="PAZ")</formula>
    </cfRule>
  </conditionalFormatting>
  <conditionalFormatting sqref="V7:Y7">
    <cfRule type="expression" dxfId="1" priority="7768" stopIfTrue="1">
      <formula>OR(V$5="CMT",V$5="PAZ")</formula>
    </cfRule>
  </conditionalFormatting>
  <conditionalFormatting sqref="AA7:AF7">
    <cfRule type="expression" dxfId="0" priority="7678" stopIfTrue="1">
      <formula>OR(AA$5="CMT",AA$5="PAZ")</formula>
    </cfRule>
  </conditionalFormatting>
  <printOptions horizontalCentered="1" verticalCentered="1"/>
  <pageMargins left="0" right="0" top="0.82677165354330717" bottom="0.39370078740157483" header="0.9055118110236221" footer="0.51181102362204722"/>
  <pageSetup paperSize="9" scale="60" orientation="landscape" r:id="rId1"/>
  <headerFooter alignWithMargins="0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1F73-8595-4DF3-990C-5B70C7E88D32}">
  <dimension ref="A1:B13"/>
  <sheetViews>
    <sheetView workbookViewId="0">
      <selection activeCell="E15" sqref="E15"/>
    </sheetView>
  </sheetViews>
  <sheetFormatPr defaultRowHeight="12.75" x14ac:dyDescent="0.2"/>
  <sheetData>
    <row r="1" spans="1:2" x14ac:dyDescent="0.2">
      <c r="B1" t="s">
        <v>31</v>
      </c>
    </row>
    <row r="2" spans="1:2" x14ac:dyDescent="0.2">
      <c r="A2">
        <v>1</v>
      </c>
      <c r="B2" t="s">
        <v>17</v>
      </c>
    </row>
    <row r="3" spans="1:2" x14ac:dyDescent="0.2">
      <c r="A3">
        <v>2</v>
      </c>
      <c r="B3" t="s">
        <v>18</v>
      </c>
    </row>
    <row r="4" spans="1:2" x14ac:dyDescent="0.2">
      <c r="A4">
        <v>3</v>
      </c>
      <c r="B4" t="s">
        <v>19</v>
      </c>
    </row>
    <row r="5" spans="1:2" x14ac:dyDescent="0.2">
      <c r="A5">
        <v>4</v>
      </c>
      <c r="B5" t="s">
        <v>20</v>
      </c>
    </row>
    <row r="6" spans="1:2" x14ac:dyDescent="0.2">
      <c r="A6">
        <v>5</v>
      </c>
      <c r="B6" t="s">
        <v>21</v>
      </c>
    </row>
    <row r="7" spans="1:2" x14ac:dyDescent="0.2">
      <c r="A7">
        <v>6</v>
      </c>
      <c r="B7" t="s">
        <v>22</v>
      </c>
    </row>
    <row r="8" spans="1:2" x14ac:dyDescent="0.2">
      <c r="A8">
        <v>7</v>
      </c>
      <c r="B8" t="s">
        <v>23</v>
      </c>
    </row>
    <row r="9" spans="1:2" x14ac:dyDescent="0.2">
      <c r="A9">
        <v>8</v>
      </c>
      <c r="B9" t="s">
        <v>24</v>
      </c>
    </row>
    <row r="10" spans="1:2" x14ac:dyDescent="0.2">
      <c r="A10">
        <v>9</v>
      </c>
      <c r="B10" t="s">
        <v>25</v>
      </c>
    </row>
    <row r="11" spans="1:2" x14ac:dyDescent="0.2">
      <c r="A11">
        <v>10</v>
      </c>
      <c r="B11" t="s">
        <v>26</v>
      </c>
    </row>
    <row r="12" spans="1:2" x14ac:dyDescent="0.2">
      <c r="A12">
        <v>11</v>
      </c>
      <c r="B12" t="s">
        <v>27</v>
      </c>
    </row>
    <row r="13" spans="1:2" x14ac:dyDescent="0.2">
      <c r="A13">
        <v>12</v>
      </c>
      <c r="B13" t="s">
        <v>28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:A8"/>
    </sheetView>
  </sheetViews>
  <sheetFormatPr defaultRowHeight="12.75" x14ac:dyDescent="0.2"/>
  <cols>
    <col min="1" max="1" width="18.85546875" bestFit="1" customWidth="1"/>
  </cols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Puantaj</vt:lpstr>
      <vt:lpstr>Sayfa2</vt:lpstr>
      <vt:lpstr>Sayfa1</vt:lpstr>
      <vt:lpstr>AY</vt:lpstr>
      <vt:lpstr>günler</vt:lpstr>
      <vt:lpstr>Puantaj!Yazdırma_Alanı</vt:lpstr>
      <vt:lpstr>YIL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MAHMUT ÇAĞLAR</cp:lastModifiedBy>
  <cp:lastPrinted>2023-11-14T09:50:20Z</cp:lastPrinted>
  <dcterms:created xsi:type="dcterms:W3CDTF">2001-01-04T08:35:00Z</dcterms:created>
  <dcterms:modified xsi:type="dcterms:W3CDTF">2024-11-25T13:10:58Z</dcterms:modified>
</cp:coreProperties>
</file>