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0" windowWidth="14805" windowHeight="8010" tabRatio="387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45621"/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P17" i="5" s="1"/>
  <c r="AJ18" i="5"/>
  <c r="AK18" i="5"/>
  <c r="AL18" i="5"/>
  <c r="AM18" i="5"/>
  <c r="AN18" i="5"/>
  <c r="AO18" i="5"/>
  <c r="AJ19" i="5"/>
  <c r="AK19" i="5"/>
  <c r="AL19" i="5"/>
  <c r="AM19" i="5"/>
  <c r="AN19" i="5"/>
  <c r="AO19" i="5"/>
  <c r="AP19" i="5" l="1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<sst xmlns="http://schemas.openxmlformats.org/spreadsheetml/2006/main" count="48" uniqueCount="48">
  <si>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</si>
  <si>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</si>
  <si>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</si>
  <si>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</si>
  <si>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</si>
  <si>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</si>
  <si>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</si>
  <si>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</si>
  <si>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</si>
  <si>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</si>
  <si>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</si>
  <si>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</si>
  <si>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</si>
  <si>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</si>
  <si>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</si>
  <si>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</si>
  <si>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</si>
  <si>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</si>
  <si>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</si>
  <si>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</si>
  <si>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</si>
  <si>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</si>
  <si>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</si>
  <si>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</si>
  <si>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</si>
  <si>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</si>
  <si>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</si>
  <si>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</si>
  <si>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</si>
  <si>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</si>
  <si>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</si>
  <si>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</si>
  <si>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</si>
  <si>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</si>
  <si>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</si>
  <si>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</si>
  <si>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</si>
  <si>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</si>
  <si>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</si>
  <si>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</si>
  <si>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</si>
  <si>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</si>
  <si>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</si>
  <si>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</si>
  <si>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</si>
  <si>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</si>
  <si>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>2020 DÖNEMİ</t>
  </si>
  <si>
    <t xml:space="preserve">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</si>
</sst>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textRotation="90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tabSelected="1" zoomScale="40" zoomScaleNormal="40" zoomScaleSheetLayoutView="40" workbookViewId="0">
      <selection activeCell="D5" sqref="D5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5" width="9.42578125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35" t="s">
        <v>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U1" s="27">
        <v>1</v>
      </c>
      <c r="AV1" s="27" t="s">
        <v>34</v>
      </c>
      <c r="AW1" s="27"/>
    </row>
    <row r="2" spans="1:49" ht="31.5" x14ac:dyDescent="0.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U2" s="27">
        <v>2</v>
      </c>
      <c r="AV2" s="27" t="s">
        <v>35</v>
      </c>
      <c r="AW2" s="27"/>
    </row>
    <row r="3" spans="1:49" ht="31.5" x14ac:dyDescent="0.5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U3" s="27">
        <v>3</v>
      </c>
      <c r="AV3" s="27" t="s">
        <v>36</v>
      </c>
      <c r="AW3" s="27"/>
    </row>
    <row r="4" spans="1:49" ht="31.5" x14ac:dyDescent="0.5">
      <c r="A4" s="28" t="s">
        <v>23</v>
      </c>
      <c r="B4" s="28"/>
      <c r="C4" s="5" t="s">
        <v>47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" x14ac:dyDescent="0.55000000000000004">
      <c r="A5" s="28" t="s">
        <v>3</v>
      </c>
      <c r="B5" s="28"/>
      <c r="C5" s="5" t="s">
        <v>4</v>
      </c>
      <c r="D5" s="5"/>
      <c r="E5" s="42" t="s">
        <v>20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U5" s="27">
        <v>5</v>
      </c>
      <c r="AV5" s="27" t="s">
        <v>38</v>
      </c>
      <c r="AW5" s="27"/>
    </row>
    <row r="6" spans="1:49" ht="26.25" x14ac:dyDescent="0.4">
      <c r="A6" s="28" t="s">
        <v>5</v>
      </c>
      <c r="B6" s="28"/>
      <c r="C6" s="5" t="s">
        <v>21</v>
      </c>
      <c r="D6" s="5"/>
      <c r="AU6" s="27">
        <v>6</v>
      </c>
      <c r="AV6" s="27" t="s">
        <v>39</v>
      </c>
      <c r="AW6" s="27"/>
    </row>
    <row r="7" spans="1:49" ht="26.25" x14ac:dyDescent="0.4">
      <c r="A7" s="28" t="s">
        <v>6</v>
      </c>
      <c r="B7" s="28"/>
      <c r="C7" s="5" t="s">
        <v>22</v>
      </c>
      <c r="D7" s="5"/>
      <c r="AU7" s="27">
        <v>7</v>
      </c>
      <c r="AV7" s="27" t="s">
        <v>40</v>
      </c>
      <c r="AW7" s="27"/>
    </row>
    <row r="8" spans="1:49" ht="26.25" x14ac:dyDescent="0.4">
      <c r="A8" s="28" t="s">
        <v>7</v>
      </c>
      <c r="B8" s="28"/>
      <c r="C8" s="26" t="str">
        <f>E10</f>
        <v>15 ŞUBAT-14 MART</v>
      </c>
      <c r="D8" s="5" t="s">
        <v>46</v>
      </c>
      <c r="AU8" s="27">
        <v>8</v>
      </c>
      <c r="AV8" s="27" t="s">
        <v>41</v>
      </c>
      <c r="AW8" s="27"/>
    </row>
    <row r="9" spans="1:49" ht="24.75" customHeight="1" x14ac:dyDescent="0.4">
      <c r="A9" s="28" t="s">
        <v>25</v>
      </c>
      <c r="B9" s="28"/>
      <c r="C9" s="16">
        <v>2020</v>
      </c>
      <c r="D9" s="16">
        <v>2</v>
      </c>
      <c r="AU9" s="27">
        <v>9</v>
      </c>
      <c r="AV9" s="27" t="s">
        <v>42</v>
      </c>
      <c r="AW9" s="27"/>
    </row>
    <row r="10" spans="1:49" ht="39.6" customHeight="1" x14ac:dyDescent="0.5">
      <c r="A10" s="29" t="s">
        <v>10</v>
      </c>
      <c r="B10" s="29" t="s">
        <v>0</v>
      </c>
      <c r="C10" s="29" t="s">
        <v>1</v>
      </c>
      <c r="D10" s="29" t="s">
        <v>14</v>
      </c>
      <c r="E10" s="39" t="str">
        <f>VLOOKUP(AY,AU1:AV12,2,FALSE)</f>
        <v>15 ŞUBAT-14 MART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1"/>
      <c r="AJ10" s="30" t="s">
        <v>15</v>
      </c>
      <c r="AK10" s="36" t="s">
        <v>16</v>
      </c>
      <c r="AL10" s="30" t="s">
        <v>17</v>
      </c>
      <c r="AM10" s="30" t="s">
        <v>18</v>
      </c>
      <c r="AN10" s="30" t="s">
        <v>19</v>
      </c>
      <c r="AO10" s="30" t="s">
        <v>33</v>
      </c>
      <c r="AP10" s="30" t="s">
        <v>12</v>
      </c>
      <c r="AU10" s="27">
        <v>10</v>
      </c>
      <c r="AV10" s="27" t="s">
        <v>43</v>
      </c>
      <c r="AW10" s="27"/>
    </row>
    <row r="11" spans="1:49" ht="15" customHeight="1" x14ac:dyDescent="0.25">
      <c r="A11" s="29"/>
      <c r="B11" s="29"/>
      <c r="C11" s="29"/>
      <c r="D11" s="29"/>
      <c r="E11" s="31">
        <f>DATE(YIL,AY,15)</f>
        <v>43876</v>
      </c>
      <c r="F11" s="31">
        <f>E11+1</f>
        <v>43877</v>
      </c>
      <c r="G11" s="31">
        <f t="shared" ref="G11:AF11" si="0">F11+1</f>
        <v>43878</v>
      </c>
      <c r="H11" s="31">
        <f t="shared" si="0"/>
        <v>43879</v>
      </c>
      <c r="I11" s="31">
        <f t="shared" si="0"/>
        <v>43880</v>
      </c>
      <c r="J11" s="31">
        <f t="shared" si="0"/>
        <v>43881</v>
      </c>
      <c r="K11" s="31">
        <f t="shared" si="0"/>
        <v>43882</v>
      </c>
      <c r="L11" s="31">
        <f t="shared" si="0"/>
        <v>43883</v>
      </c>
      <c r="M11" s="31">
        <f t="shared" si="0"/>
        <v>43884</v>
      </c>
      <c r="N11" s="31">
        <f t="shared" si="0"/>
        <v>43885</v>
      </c>
      <c r="O11" s="31">
        <f t="shared" si="0"/>
        <v>43886</v>
      </c>
      <c r="P11" s="31">
        <f t="shared" si="0"/>
        <v>43887</v>
      </c>
      <c r="Q11" s="31">
        <f t="shared" si="0"/>
        <v>43888</v>
      </c>
      <c r="R11" s="31">
        <f t="shared" si="0"/>
        <v>43889</v>
      </c>
      <c r="S11" s="31">
        <f t="shared" si="0"/>
        <v>43890</v>
      </c>
      <c r="T11" s="31">
        <f t="shared" si="0"/>
        <v>43891</v>
      </c>
      <c r="U11" s="31">
        <f t="shared" si="0"/>
        <v>43892</v>
      </c>
      <c r="V11" s="31">
        <f t="shared" si="0"/>
        <v>43893</v>
      </c>
      <c r="W11" s="31">
        <f t="shared" si="0"/>
        <v>43894</v>
      </c>
      <c r="X11" s="31">
        <f t="shared" si="0"/>
        <v>43895</v>
      </c>
      <c r="Y11" s="31">
        <f t="shared" si="0"/>
        <v>43896</v>
      </c>
      <c r="Z11" s="31">
        <f t="shared" si="0"/>
        <v>43897</v>
      </c>
      <c r="AA11" s="31">
        <f t="shared" si="0"/>
        <v>43898</v>
      </c>
      <c r="AB11" s="31">
        <f t="shared" si="0"/>
        <v>43899</v>
      </c>
      <c r="AC11" s="31">
        <f t="shared" si="0"/>
        <v>43900</v>
      </c>
      <c r="AD11" s="31">
        <f t="shared" si="0"/>
        <v>43901</v>
      </c>
      <c r="AE11" s="31">
        <f t="shared" si="0"/>
        <v>43902</v>
      </c>
      <c r="AF11" s="31">
        <f t="shared" si="0"/>
        <v>43903</v>
      </c>
      <c r="AG11" s="31">
        <f>IFERROR(IF(AF11+1=DATE($C$9,$D$9+1,15),"",AF11+1),"")</f>
        <v>43904</v>
      </c>
      <c r="AH11" s="31" t="str">
        <f>IFERROR(IF(AG11+1=DATE($C$9,$D$9+1,15),"",AG11+1),"")</f>
        <v/>
      </c>
      <c r="AI11" s="31" t="str">
        <f>IFERROR(IF(AH11+1=DATE($C$9,$D$9+1,15),"",AH11+1),"")</f>
        <v/>
      </c>
      <c r="AJ11" s="30"/>
      <c r="AK11" s="37"/>
      <c r="AL11" s="30"/>
      <c r="AM11" s="30"/>
      <c r="AN11" s="30"/>
      <c r="AO11" s="30"/>
      <c r="AP11" s="30"/>
      <c r="AU11" s="27">
        <v>11</v>
      </c>
      <c r="AV11" s="27" t="s">
        <v>44</v>
      </c>
      <c r="AW11" s="27"/>
    </row>
    <row r="12" spans="1:49" x14ac:dyDescent="0.25">
      <c r="A12" s="29"/>
      <c r="B12" s="29"/>
      <c r="C12" s="29"/>
      <c r="D12" s="29"/>
      <c r="E12" s="31" t="e">
        <f>DATE(C5,D5,15)</f>
        <v>#VALUE!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0"/>
      <c r="AK12" s="37"/>
      <c r="AL12" s="30"/>
      <c r="AM12" s="30"/>
      <c r="AN12" s="30"/>
      <c r="AO12" s="30"/>
      <c r="AP12" s="30"/>
      <c r="AU12" s="27">
        <v>12</v>
      </c>
      <c r="AV12" s="27" t="s">
        <v>45</v>
      </c>
      <c r="AW12" s="27"/>
    </row>
    <row r="13" spans="1:49" x14ac:dyDescent="0.25">
      <c r="A13" s="29"/>
      <c r="B13" s="29"/>
      <c r="C13" s="29"/>
      <c r="D13" s="29"/>
      <c r="E13" s="31" t="e">
        <f>DATE(C6,D6,15)</f>
        <v>#VALUE!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0"/>
      <c r="AK13" s="37"/>
      <c r="AL13" s="30"/>
      <c r="AM13" s="30"/>
      <c r="AN13" s="30"/>
      <c r="AO13" s="30"/>
      <c r="AP13" s="30"/>
      <c r="AU13" s="27"/>
      <c r="AV13" s="27"/>
      <c r="AW13" s="27"/>
    </row>
    <row r="14" spans="1:49" ht="63.6" customHeight="1" x14ac:dyDescent="0.25">
      <c r="A14" s="29"/>
      <c r="B14" s="29"/>
      <c r="C14" s="29"/>
      <c r="D14" s="29"/>
      <c r="E14" s="31" t="e">
        <f>DATE(C7,D7,15)</f>
        <v>#VALUE!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0"/>
      <c r="AK14" s="37"/>
      <c r="AL14" s="30"/>
      <c r="AM14" s="30"/>
      <c r="AN14" s="30"/>
      <c r="AO14" s="30"/>
      <c r="AP14" s="30"/>
    </row>
    <row r="15" spans="1:49" ht="36" customHeight="1" x14ac:dyDescent="0.25">
      <c r="A15" s="29"/>
      <c r="B15" s="29"/>
      <c r="C15" s="29"/>
      <c r="D15" s="29"/>
      <c r="E15" s="23" t="str">
        <f t="shared" ref="E15:AF15" si="1">INDEX(GÜNLER,WEEKDAY(E11,2))</f>
        <v>Cmt</v>
      </c>
      <c r="F15" s="23" t="str">
        <f t="shared" si="1"/>
        <v>Paz</v>
      </c>
      <c r="G15" s="23" t="str">
        <f t="shared" si="1"/>
        <v>Pzt</v>
      </c>
      <c r="H15" s="23" t="str">
        <f t="shared" si="1"/>
        <v>Sal</v>
      </c>
      <c r="I15" s="23" t="str">
        <f t="shared" si="1"/>
        <v>Çar</v>
      </c>
      <c r="J15" s="23" t="str">
        <f t="shared" si="1"/>
        <v>Per</v>
      </c>
      <c r="K15" s="23" t="str">
        <f t="shared" si="1"/>
        <v>Cum</v>
      </c>
      <c r="L15" s="23" t="str">
        <f t="shared" si="1"/>
        <v>Cmt</v>
      </c>
      <c r="M15" s="23" t="str">
        <f t="shared" si="1"/>
        <v>Paz</v>
      </c>
      <c r="N15" s="23" t="str">
        <f t="shared" si="1"/>
        <v>Pzt</v>
      </c>
      <c r="O15" s="23" t="str">
        <f t="shared" si="1"/>
        <v>Sal</v>
      </c>
      <c r="P15" s="23" t="str">
        <f t="shared" si="1"/>
        <v>Çar</v>
      </c>
      <c r="Q15" s="23" t="str">
        <f t="shared" si="1"/>
        <v>Per</v>
      </c>
      <c r="R15" s="23" t="str">
        <f t="shared" si="1"/>
        <v>Cum</v>
      </c>
      <c r="S15" s="23" t="str">
        <f t="shared" si="1"/>
        <v>Cmt</v>
      </c>
      <c r="T15" s="23" t="str">
        <f t="shared" si="1"/>
        <v>Paz</v>
      </c>
      <c r="U15" s="23" t="str">
        <f t="shared" si="1"/>
        <v>Pzt</v>
      </c>
      <c r="V15" s="23" t="str">
        <f t="shared" si="1"/>
        <v>Sal</v>
      </c>
      <c r="W15" s="23" t="str">
        <f t="shared" si="1"/>
        <v>Çar</v>
      </c>
      <c r="X15" s="23" t="str">
        <f t="shared" si="1"/>
        <v>Per</v>
      </c>
      <c r="Y15" s="23" t="str">
        <f t="shared" si="1"/>
        <v>Cum</v>
      </c>
      <c r="Z15" s="23" t="str">
        <f t="shared" si="1"/>
        <v>Cmt</v>
      </c>
      <c r="AA15" s="23" t="str">
        <f t="shared" si="1"/>
        <v>Paz</v>
      </c>
      <c r="AB15" s="23" t="str">
        <f t="shared" si="1"/>
        <v>Pzt</v>
      </c>
      <c r="AC15" s="23" t="str">
        <f t="shared" si="1"/>
        <v>Sal</v>
      </c>
      <c r="AD15" s="23" t="str">
        <f t="shared" si="1"/>
        <v>Çar</v>
      </c>
      <c r="AE15" s="23" t="str">
        <f t="shared" si="1"/>
        <v>Per</v>
      </c>
      <c r="AF15" s="23" t="str">
        <f t="shared" si="1"/>
        <v>Cum</v>
      </c>
      <c r="AG15" s="23" t="str">
        <f>IFERROR(INDEX(GÜNLER,WEEKDAY(AG11,2)),"")</f>
        <v>Cmt</v>
      </c>
      <c r="AH15" s="23" t="str">
        <f>IFERROR(INDEX(GÜNLER,WEEKDAY(AH11,2)),"")</f>
        <v/>
      </c>
      <c r="AI15" s="23" t="str">
        <f>IFERROR(INDEX(GÜNLER,WEEKDAY(AI11,2)),"")</f>
        <v/>
      </c>
      <c r="AJ15" s="30"/>
      <c r="AK15" s="38"/>
      <c r="AL15" s="30"/>
      <c r="AM15" s="30"/>
      <c r="AN15" s="30"/>
      <c r="AO15" s="30"/>
      <c r="AP15" s="30"/>
    </row>
    <row r="16" spans="1:49" s="14" customFormat="1" ht="35.25" customHeight="1" x14ac:dyDescent="0.25">
      <c r="A16" s="15">
        <v>1</v>
      </c>
      <c r="B16" s="21"/>
      <c r="C16" s="22"/>
      <c r="D16" s="2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25">
      <c r="A17" s="15">
        <v>2</v>
      </c>
      <c r="B17" s="21"/>
      <c r="C17" s="22"/>
      <c r="D17" s="22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25">
      <c r="A18" s="15">
        <v>3</v>
      </c>
      <c r="B18" s="21"/>
      <c r="C18" s="22"/>
      <c r="D18" s="22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25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45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45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45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5" x14ac:dyDescent="0.45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32"/>
      <c r="N24" s="32"/>
      <c r="O24" s="32"/>
      <c r="P24" s="32"/>
      <c r="Q24" s="32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32" t="s">
        <v>13</v>
      </c>
      <c r="AI24" s="32"/>
      <c r="AJ24" s="32"/>
      <c r="AK24" s="32"/>
      <c r="AL24" s="32"/>
      <c r="AM24" s="32"/>
      <c r="AN24" s="32"/>
    </row>
    <row r="25" spans="1:42" ht="28.5" x14ac:dyDescent="0.45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5" x14ac:dyDescent="0.45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33"/>
      <c r="N26" s="33"/>
      <c r="O26" s="33"/>
      <c r="P26" s="33"/>
      <c r="Q26" s="33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33"/>
      <c r="AI26" s="33"/>
      <c r="AJ26" s="33"/>
      <c r="AK26" s="33"/>
      <c r="AL26" s="33"/>
      <c r="AM26" s="33"/>
      <c r="AN26" s="33"/>
    </row>
    <row r="27" spans="1:42" ht="28.5" x14ac:dyDescent="0.45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33"/>
      <c r="N27" s="33"/>
      <c r="O27" s="33"/>
      <c r="P27" s="33"/>
      <c r="Q27" s="33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33"/>
      <c r="AI27" s="33"/>
      <c r="AJ27" s="33"/>
      <c r="AK27" s="33"/>
      <c r="AL27" s="33"/>
      <c r="AM27" s="33"/>
      <c r="AN27" s="33"/>
    </row>
    <row r="28" spans="1:42" ht="18.75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.75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34"/>
      <c r="AE29" s="34"/>
      <c r="AF29" s="34"/>
      <c r="AG29" s="34"/>
      <c r="AH29" s="34"/>
      <c r="AI29" s="34"/>
      <c r="AJ29" s="34"/>
    </row>
  </sheetData>
  <mergeCells count="60"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A6:B6"/>
    <mergeCell ref="A7:B7"/>
    <mergeCell ref="A9:B9"/>
    <mergeCell ref="A4:B4"/>
    <mergeCell ref="A5:B5"/>
    <mergeCell ref="A8:B8"/>
  </mergeCells>
  <conditionalFormatting sqref="E11:AI19">
    <cfRule type="expression" dxfId="0" priority="2" stopIfTrue="1">
      <formula>OR(E$15="CMT",E$15="PAZ")</formula>
    </cfRule>
  </conditionalFormatting>
  <printOptions horizontalCentered="1" vertic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7"/>
    </row>
    <row r="3" spans="1:2" x14ac:dyDescent="0.25">
      <c r="A3" t="s">
        <v>27</v>
      </c>
      <c r="B3" s="17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2020-02-21T09:31:17Z</dcterms:modified>
</cp:coreProperties>
</file>